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<sst xmlns="http://schemas.openxmlformats.org/spreadsheetml/2006/main" count="220" uniqueCount="99">
  <si>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</si>
  <si>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</si>
  <si>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</si>
  <si>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</si>
  <si>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</si>
  <si>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</si>
  <si>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</si>
  <si>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</si>
  <si>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</si>
  <si>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</si>
  <si>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</si>
  <si>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</si>
  <si>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</si>
  <si>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</si>
  <si>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</si>
  <si>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</si>
  <si>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</si>
  <si>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</si>
  <si>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</si>
  <si>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</si>
  <si>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</si>
  <si>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</si>
  <si>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</si>
  <si>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</si>
  <si>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</si>
  <si>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</si>
  <si>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</si>
  <si>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</si>
  <si>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</si>
  <si>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</si>
  <si>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</si>
  <si>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</si>
  <si>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</si>
  <si>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</si>
  <si>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</si>
  <si>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</si>
  <si>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</si>
  <si>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</si>
  <si>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</si>
  <si>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</si>
  <si>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</si>
  <si>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</si>
  <si>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</si>
  <si>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</si>
  <si>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</si>
  <si>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</si>
  <si>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</si>
  <si>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</si>
  <si>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</si>
  <si>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</si>
  <si>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</si>
  <si>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</si>
  <si>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</si>
  <si>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</si>
  <si>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</si>
  <si>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</si>
  <si>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</si>
  <si>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</si>
  <si>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</si>
  <si>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</si>
  <si>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</si>
  <si>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</si>
  <si>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</si>
  <si>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</si>
  <si>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</si>
  <si>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</si>
  <si>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</si>
  <si>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</si>
  <si>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</si>
  <si>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</si>
  <si>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</si>
  <si>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</si>
  <si>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</si>
  <si>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</si>
  <si>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</si>
  <si>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</si>
  <si>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</si>
  <si>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</si>
  <si>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</si>
  <si>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</si>
  <si>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</si>
  <si>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</si>
  <si>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</si>
  <si>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</si>
  <si>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</si>
  <si>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</si>
  <si>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</si>
  <si>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</si>
  <si>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</si>
  <si>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</si>
  <si>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</si>
  <si>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</si>
  <si>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</si>
  <si>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</si>
  <si>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Прогноз </t>
    </r>
    <r>
      <rPr>
        <sz val="10"/>
        <rFont val="Times New Roman"/>
        <family val="1"/>
      </rPr>
      <t xml:space="preserve">надходжень </t>
    </r>
  </si>
  <si>
    <t>станом на 11.05.2017</t>
  </si>
  <si>
    <r>
      <t xml:space="preserve">станом на 11.05.2017р.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</si>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</sst>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7970735"/>
        <c:axId val="50410024"/>
      </c:lineChart>
      <c:catAx>
        <c:axId val="27970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024"/>
        <c:crosses val="autoZero"/>
        <c:auto val="0"/>
        <c:lblOffset val="100"/>
        <c:tickLblSkip val="1"/>
        <c:noMultiLvlLbl val="0"/>
      </c:catAx>
      <c:valAx>
        <c:axId val="504100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 val="autoZero"/>
        <c:auto val="0"/>
        <c:lblOffset val="100"/>
        <c:tickLblSkip val="1"/>
        <c:noMultiLvlLbl val="0"/>
      </c:catAx>
      <c:valAx>
        <c:axId val="566801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0358979"/>
        <c:axId val="27686492"/>
      </c:lineChart>
      <c:catAx>
        <c:axId val="403589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6492"/>
        <c:crosses val="autoZero"/>
        <c:auto val="0"/>
        <c:lblOffset val="100"/>
        <c:tickLblSkip val="1"/>
        <c:noMultiLvlLbl val="0"/>
      </c:catAx>
      <c:valAx>
        <c:axId val="276864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589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3350"/>
        <c:crosses val="autoZero"/>
        <c:auto val="0"/>
        <c:lblOffset val="100"/>
        <c:tickLblSkip val="1"/>
        <c:noMultiLvlLbl val="0"/>
      </c:catAx>
      <c:valAx>
        <c:axId val="280133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0793559"/>
        <c:axId val="54488848"/>
      </c:lineChart>
      <c:catAx>
        <c:axId val="507935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8848"/>
        <c:crosses val="autoZero"/>
        <c:auto val="0"/>
        <c:lblOffset val="100"/>
        <c:tickLblSkip val="1"/>
        <c:noMultiLvlLbl val="0"/>
      </c:catAx>
      <c:valAx>
        <c:axId val="544888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79355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11.05.2017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0637585"/>
        <c:axId val="51520538"/>
      </c:bar3D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7585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031659"/>
        <c:axId val="12414020"/>
      </c:bar3D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446 295,9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- 85 556,0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- 83 211,4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96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0" ref="M4:M23">N4-B4-C4-F4-G4-H4-I4-J4-K4-L4</f>
        <v>15.700000000000273</v>
      </c>
      <c r="N4" s="69">
        <v>4702.3</v>
      </c>
      <c r="O4" s="69">
        <v>4700</v>
      </c>
      <c r="P4" s="3">
        <f aca="true" t="shared" si="1" ref="P4:P23">N4/O4</f>
        <v>1.0004893617021278</v>
      </c>
      <c r="Q4" s="2">
        <f>AVERAGE(N4:N7)</f>
        <v>6633.55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>C5-D5</f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0"/>
        <v>12.450000000000045</v>
      </c>
      <c r="N5" s="69">
        <v>4713.8</v>
      </c>
      <c r="O5" s="69">
        <v>4700</v>
      </c>
      <c r="P5" s="3">
        <f t="shared" si="1"/>
        <v>1.002936170212766</v>
      </c>
      <c r="Q5" s="2">
        <v>6633.6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2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>C6-D6</f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0"/>
        <v>24.4999999999999</v>
      </c>
      <c r="N6" s="69">
        <v>12501.9</v>
      </c>
      <c r="O6" s="69">
        <v>10500</v>
      </c>
      <c r="P6" s="3">
        <f t="shared" si="1"/>
        <v>1.1906571428571429</v>
      </c>
      <c r="Q6" s="2">
        <v>6633.6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2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>C7-D7</f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0"/>
        <v>173.49999999999997</v>
      </c>
      <c r="N7" s="69">
        <v>4616.2</v>
      </c>
      <c r="O7" s="69">
        <v>4500</v>
      </c>
      <c r="P7" s="3">
        <f t="shared" si="1"/>
        <v>1.0258222222222222</v>
      </c>
      <c r="Q7" s="2">
        <v>6633.6</v>
      </c>
      <c r="R7" s="77">
        <v>0</v>
      </c>
      <c r="S7" s="78">
        <v>0</v>
      </c>
      <c r="T7" s="79">
        <v>416.65</v>
      </c>
      <c r="U7" s="132">
        <v>1</v>
      </c>
      <c r="V7" s="133"/>
      <c r="W7" s="74">
        <f t="shared" si="2"/>
        <v>417.65</v>
      </c>
    </row>
    <row r="8" spans="1:23" ht="12.75">
      <c r="A8" s="10">
        <v>42866</v>
      </c>
      <c r="B8" s="69"/>
      <c r="C8" s="80"/>
      <c r="D8" s="113"/>
      <c r="E8" s="113"/>
      <c r="F8" s="85"/>
      <c r="G8" s="85"/>
      <c r="H8" s="69"/>
      <c r="I8" s="85"/>
      <c r="J8" s="85"/>
      <c r="K8" s="85"/>
      <c r="L8" s="85"/>
      <c r="M8" s="69">
        <f t="shared" si="0"/>
        <v>0</v>
      </c>
      <c r="N8" s="69"/>
      <c r="O8" s="69">
        <v>2500</v>
      </c>
      <c r="P8" s="3">
        <f t="shared" si="1"/>
        <v>0</v>
      </c>
      <c r="Q8" s="2">
        <v>6633.6</v>
      </c>
      <c r="R8" s="77"/>
      <c r="S8" s="78"/>
      <c r="T8" s="76"/>
      <c r="U8" s="130"/>
      <c r="V8" s="131"/>
      <c r="W8" s="74">
        <f t="shared" si="2"/>
        <v>0</v>
      </c>
    </row>
    <row r="9" spans="1:23" ht="12.75">
      <c r="A9" s="10">
        <v>42867</v>
      </c>
      <c r="B9" s="69"/>
      <c r="C9" s="80"/>
      <c r="D9" s="113"/>
      <c r="E9" s="113"/>
      <c r="F9" s="85"/>
      <c r="G9" s="89"/>
      <c r="H9" s="69"/>
      <c r="I9" s="85"/>
      <c r="J9" s="85"/>
      <c r="K9" s="85"/>
      <c r="L9" s="85"/>
      <c r="M9" s="69">
        <f t="shared" si="0"/>
        <v>0</v>
      </c>
      <c r="N9" s="69"/>
      <c r="O9" s="69">
        <v>3800</v>
      </c>
      <c r="P9" s="3">
        <f t="shared" si="1"/>
        <v>0</v>
      </c>
      <c r="Q9" s="2">
        <v>6633.6</v>
      </c>
      <c r="R9" s="77"/>
      <c r="S9" s="78"/>
      <c r="T9" s="76"/>
      <c r="U9" s="130"/>
      <c r="V9" s="131"/>
      <c r="W9" s="74">
        <f t="shared" si="2"/>
        <v>0</v>
      </c>
    </row>
    <row r="10" spans="1:23" ht="12.75">
      <c r="A10" s="10">
        <v>42868</v>
      </c>
      <c r="B10" s="69"/>
      <c r="C10" s="80"/>
      <c r="D10" s="113"/>
      <c r="E10" s="113"/>
      <c r="F10" s="85"/>
      <c r="G10" s="85"/>
      <c r="H10" s="69"/>
      <c r="I10" s="85"/>
      <c r="J10" s="85"/>
      <c r="K10" s="85"/>
      <c r="L10" s="85"/>
      <c r="M10" s="69">
        <f t="shared" si="0"/>
        <v>0</v>
      </c>
      <c r="N10" s="69"/>
      <c r="O10" s="78">
        <v>4000</v>
      </c>
      <c r="P10" s="3">
        <f t="shared" si="1"/>
        <v>0</v>
      </c>
      <c r="Q10" s="2">
        <v>6633.6</v>
      </c>
      <c r="R10" s="77"/>
      <c r="S10" s="78"/>
      <c r="T10" s="76"/>
      <c r="U10" s="130"/>
      <c r="V10" s="131"/>
      <c r="W10" s="74">
        <f>R10+S10+U10+T10+V10</f>
        <v>0</v>
      </c>
    </row>
    <row r="11" spans="1:23" ht="12.75">
      <c r="A11" s="10">
        <v>42870</v>
      </c>
      <c r="B11" s="69"/>
      <c r="C11" s="80"/>
      <c r="D11" s="113"/>
      <c r="E11" s="113"/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7600</v>
      </c>
      <c r="P11" s="3">
        <f t="shared" si="1"/>
        <v>0</v>
      </c>
      <c r="Q11" s="2">
        <v>6633.6</v>
      </c>
      <c r="R11" s="75"/>
      <c r="S11" s="69"/>
      <c r="T11" s="76"/>
      <c r="U11" s="130"/>
      <c r="V11" s="131"/>
      <c r="W11" s="74">
        <f t="shared" si="2"/>
        <v>0</v>
      </c>
    </row>
    <row r="12" spans="1:23" ht="12.75">
      <c r="A12" s="10">
        <v>42871</v>
      </c>
      <c r="B12" s="84"/>
      <c r="C12" s="80"/>
      <c r="D12" s="113"/>
      <c r="E12" s="113"/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4500</v>
      </c>
      <c r="P12" s="3">
        <f t="shared" si="1"/>
        <v>0</v>
      </c>
      <c r="Q12" s="2">
        <v>6633.6</v>
      </c>
      <c r="R12" s="75"/>
      <c r="S12" s="69"/>
      <c r="T12" s="76"/>
      <c r="U12" s="130"/>
      <c r="V12" s="131"/>
      <c r="W12" s="74">
        <f t="shared" si="2"/>
        <v>0</v>
      </c>
    </row>
    <row r="13" spans="1:23" ht="12.75">
      <c r="A13" s="10">
        <v>42872</v>
      </c>
      <c r="B13" s="69"/>
      <c r="C13" s="80"/>
      <c r="D13" s="113"/>
      <c r="E13" s="113"/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5500</v>
      </c>
      <c r="P13" s="3">
        <f t="shared" si="1"/>
        <v>0</v>
      </c>
      <c r="Q13" s="2">
        <v>6633.6</v>
      </c>
      <c r="R13" s="75"/>
      <c r="S13" s="69"/>
      <c r="T13" s="76"/>
      <c r="U13" s="130"/>
      <c r="V13" s="131"/>
      <c r="W13" s="74">
        <f t="shared" si="2"/>
        <v>0</v>
      </c>
    </row>
    <row r="14" spans="1:23" ht="12.75">
      <c r="A14" s="10">
        <v>42873</v>
      </c>
      <c r="B14" s="69"/>
      <c r="C14" s="80"/>
      <c r="D14" s="113"/>
      <c r="E14" s="113"/>
      <c r="F14" s="85"/>
      <c r="G14" s="85"/>
      <c r="H14" s="69"/>
      <c r="I14" s="85"/>
      <c r="J14" s="85"/>
      <c r="K14" s="85"/>
      <c r="L14" s="85"/>
      <c r="M14" s="69">
        <f t="shared" si="0"/>
        <v>0</v>
      </c>
      <c r="N14" s="69"/>
      <c r="O14" s="69">
        <v>4600</v>
      </c>
      <c r="P14" s="3">
        <f t="shared" si="1"/>
        <v>0</v>
      </c>
      <c r="Q14" s="2">
        <v>6633.6</v>
      </c>
      <c r="R14" s="75"/>
      <c r="S14" s="69"/>
      <c r="T14" s="80"/>
      <c r="U14" s="130"/>
      <c r="V14" s="131"/>
      <c r="W14" s="74">
        <f t="shared" si="2"/>
        <v>0</v>
      </c>
    </row>
    <row r="15" spans="1:23" ht="12.75">
      <c r="A15" s="10">
        <v>42874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0"/>
        <v>0</v>
      </c>
      <c r="N15" s="69"/>
      <c r="O15" s="78">
        <v>4800</v>
      </c>
      <c r="P15" s="3">
        <f>N15/O15</f>
        <v>0</v>
      </c>
      <c r="Q15" s="2">
        <v>6633.6</v>
      </c>
      <c r="R15" s="75"/>
      <c r="S15" s="69"/>
      <c r="T15" s="80"/>
      <c r="U15" s="130"/>
      <c r="V15" s="131"/>
      <c r="W15" s="74">
        <f t="shared" si="2"/>
        <v>0</v>
      </c>
    </row>
    <row r="16" spans="1:23" ht="12.75">
      <c r="A16" s="10">
        <v>42877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0"/>
        <v>0</v>
      </c>
      <c r="N16" s="69"/>
      <c r="O16" s="78">
        <v>5100</v>
      </c>
      <c r="P16" s="3">
        <f t="shared" si="1"/>
        <v>0</v>
      </c>
      <c r="Q16" s="2">
        <v>6633.6</v>
      </c>
      <c r="R16" s="75"/>
      <c r="S16" s="69"/>
      <c r="T16" s="80"/>
      <c r="U16" s="130"/>
      <c r="V16" s="131"/>
      <c r="W16" s="74">
        <f t="shared" si="2"/>
        <v>0</v>
      </c>
    </row>
    <row r="17" spans="1:23" ht="12.75">
      <c r="A17" s="10">
        <v>42878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0"/>
        <v>0</v>
      </c>
      <c r="N17" s="69"/>
      <c r="O17" s="69">
        <v>3400</v>
      </c>
      <c r="P17" s="3">
        <f t="shared" si="1"/>
        <v>0</v>
      </c>
      <c r="Q17" s="2">
        <v>6633.6</v>
      </c>
      <c r="R17" s="75"/>
      <c r="S17" s="69"/>
      <c r="T17" s="80"/>
      <c r="U17" s="130"/>
      <c r="V17" s="131"/>
      <c r="W17" s="74">
        <f t="shared" si="2"/>
        <v>0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0"/>
        <v>0</v>
      </c>
      <c r="N18" s="69"/>
      <c r="O18" s="69">
        <v>3500</v>
      </c>
      <c r="P18" s="3">
        <f>N18/O18</f>
        <v>0</v>
      </c>
      <c r="Q18" s="2">
        <v>6633.6</v>
      </c>
      <c r="R18" s="75"/>
      <c r="S18" s="69"/>
      <c r="T18" s="76"/>
      <c r="U18" s="130"/>
      <c r="V18" s="131"/>
      <c r="W18" s="74">
        <f t="shared" si="2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6633.6</v>
      </c>
      <c r="R19" s="75"/>
      <c r="S19" s="69"/>
      <c r="T19" s="76"/>
      <c r="U19" s="130"/>
      <c r="V19" s="131"/>
      <c r="W19" s="74">
        <f t="shared" si="2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6633.6</v>
      </c>
      <c r="R20" s="75"/>
      <c r="S20" s="69"/>
      <c r="T20" s="76"/>
      <c r="U20" s="130"/>
      <c r="V20" s="131"/>
      <c r="W20" s="74">
        <f t="shared" si="2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13500</v>
      </c>
      <c r="P21" s="3">
        <f t="shared" si="1"/>
        <v>0</v>
      </c>
      <c r="Q21" s="2">
        <v>6633.6</v>
      </c>
      <c r="R21" s="81"/>
      <c r="S21" s="80"/>
      <c r="T21" s="76"/>
      <c r="U21" s="130"/>
      <c r="V21" s="131"/>
      <c r="W21" s="74">
        <f t="shared" si="2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12100</v>
      </c>
      <c r="P22" s="3">
        <f>N22/O22</f>
        <v>0</v>
      </c>
      <c r="Q22" s="2">
        <v>6633.6</v>
      </c>
      <c r="R22" s="81"/>
      <c r="S22" s="80"/>
      <c r="T22" s="76"/>
      <c r="U22" s="116"/>
      <c r="V22" s="117"/>
      <c r="W22" s="74">
        <f t="shared" si="2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5800</v>
      </c>
      <c r="P23" s="3">
        <f t="shared" si="1"/>
        <v>0</v>
      </c>
      <c r="Q23" s="2">
        <v>6633.6</v>
      </c>
      <c r="R23" s="81"/>
      <c r="S23" s="80"/>
      <c r="T23" s="76"/>
      <c r="U23" s="130"/>
      <c r="V23" s="131"/>
      <c r="W23" s="74">
        <f t="shared" si="2"/>
        <v>0</v>
      </c>
    </row>
    <row r="24" spans="1:23" ht="13.5" thickBot="1">
      <c r="A24" s="90" t="s">
        <v>28</v>
      </c>
      <c r="B24" s="92">
        <f aca="true" t="shared" si="3" ref="B24:O24">SUM(B4:B23)</f>
        <v>14809.5</v>
      </c>
      <c r="C24" s="92">
        <f t="shared" si="3"/>
        <v>948.05</v>
      </c>
      <c r="D24" s="115">
        <f t="shared" si="3"/>
        <v>50.400000000000006</v>
      </c>
      <c r="E24" s="115">
        <f t="shared" si="3"/>
        <v>897.6500000000001</v>
      </c>
      <c r="F24" s="92">
        <f t="shared" si="3"/>
        <v>77.80000000000001</v>
      </c>
      <c r="G24" s="92">
        <f t="shared" si="3"/>
        <v>923.5999999999999</v>
      </c>
      <c r="H24" s="92">
        <f t="shared" si="3"/>
        <v>5868.2</v>
      </c>
      <c r="I24" s="92">
        <f t="shared" si="3"/>
        <v>267.9</v>
      </c>
      <c r="J24" s="92">
        <f t="shared" si="3"/>
        <v>207.1</v>
      </c>
      <c r="K24" s="92">
        <f t="shared" si="3"/>
        <v>533.6</v>
      </c>
      <c r="L24" s="92">
        <f t="shared" si="3"/>
        <v>2672.3</v>
      </c>
      <c r="M24" s="91">
        <f t="shared" si="3"/>
        <v>226.1500000000002</v>
      </c>
      <c r="N24" s="91">
        <f t="shared" si="3"/>
        <v>26534.2</v>
      </c>
      <c r="O24" s="91">
        <f t="shared" si="3"/>
        <v>112500</v>
      </c>
      <c r="P24" s="93">
        <f>N24/O24</f>
        <v>0.23585955555555557</v>
      </c>
      <c r="Q24" s="2"/>
      <c r="R24" s="82">
        <f>SUM(R4:R23)</f>
        <v>1.95</v>
      </c>
      <c r="S24" s="82">
        <f>SUM(S4:S23)</f>
        <v>0</v>
      </c>
      <c r="T24" s="82">
        <f>SUM(T4:T23)</f>
        <v>639.75</v>
      </c>
      <c r="U24" s="119">
        <f>SUM(U4:U23)</f>
        <v>1</v>
      </c>
      <c r="V24" s="120"/>
      <c r="W24" s="82">
        <f>R24+S24+U24+T24+V24</f>
        <v>642.7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42866</v>
      </c>
      <c r="S29" s="126">
        <v>1117.622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42866</v>
      </c>
      <c r="S39" s="125">
        <v>95861.78554999996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E52" sqref="E5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97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98</v>
      </c>
      <c r="P27" s="155"/>
    </row>
    <row r="28" spans="1:16" ht="30.75" customHeight="1">
      <c r="A28" s="168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травень!S39</f>
        <v>95861.78554999996</v>
      </c>
      <c r="B29" s="49">
        <v>12030</v>
      </c>
      <c r="C29" s="49">
        <v>304.9</v>
      </c>
      <c r="D29" s="49">
        <v>4500</v>
      </c>
      <c r="E29" s="49">
        <v>0.12</v>
      </c>
      <c r="F29" s="49">
        <v>12350</v>
      </c>
      <c r="G29" s="49">
        <v>2461.21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2772.23</v>
      </c>
      <c r="N29" s="51">
        <f>M29-L29</f>
        <v>-26112.77</v>
      </c>
      <c r="O29" s="158">
        <f>травень!S29</f>
        <v>1117.622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237905.57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58749.73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79475.21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9824.08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37052.82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10088.03999999991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446295.92999999993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0.12</v>
      </c>
    </row>
    <row r="60" spans="1:3" ht="12.75">
      <c r="A60" s="83" t="s">
        <v>55</v>
      </c>
      <c r="B60" s="9">
        <f>F29</f>
        <v>12350</v>
      </c>
      <c r="C60" s="9">
        <f>G29</f>
        <v>2461.21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2017-05-11T13:12:56Z</dcterms:modified>
  <cp:category/>
  <cp:version/>
  <cp:contentType/>
  <cp:contentStatus/>
</cp:coreProperties>
</file>